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sbroadcast.sharepoint.com/sites/CorporateCommunications/Shared Documents/General/Comparables &amp; consensus/"/>
    </mc:Choice>
  </mc:AlternateContent>
  <xr:revisionPtr revIDLastSave="205" documentId="8_{A45FC941-585B-47AF-891C-2A5DFDFC1550}" xr6:coauthVersionLast="47" xr6:coauthVersionMax="47" xr10:uidLastSave="{861CB483-9629-4A09-B475-42E9829331D1}"/>
  <bookViews>
    <workbookView xWindow="28680" yWindow="-120" windowWidth="29040" windowHeight="15720" xr2:uid="{6CF5BCC1-5C6E-4955-831B-B60749EB71C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3" i="1"/>
  <c r="E20" i="1"/>
  <c r="D20" i="1"/>
  <c r="C20" i="1"/>
  <c r="C21" i="1" s="1"/>
  <c r="E19" i="1"/>
  <c r="D19" i="1"/>
  <c r="C19" i="1"/>
  <c r="E15" i="1"/>
  <c r="D15" i="1"/>
  <c r="C15" i="1"/>
  <c r="C16" i="1" s="1"/>
  <c r="E14" i="1"/>
  <c r="D14" i="1"/>
  <c r="C14" i="1"/>
  <c r="E12" i="1"/>
  <c r="D12" i="1"/>
  <c r="C12" i="1"/>
  <c r="E9" i="1"/>
  <c r="D9" i="1"/>
  <c r="C9" i="1"/>
  <c r="C10" i="1" s="1"/>
  <c r="E8" i="1"/>
  <c r="D8" i="1"/>
  <c r="C8" i="1"/>
  <c r="F23" i="1"/>
  <c r="F20" i="1"/>
  <c r="F19" i="1"/>
  <c r="F15" i="1"/>
  <c r="F14" i="1"/>
  <c r="F12" i="1"/>
  <c r="F9" i="1"/>
  <c r="F8" i="1"/>
  <c r="E16" i="1" l="1"/>
  <c r="E10" i="1"/>
  <c r="E21" i="1"/>
  <c r="D10" i="1"/>
  <c r="D16" i="1"/>
  <c r="D21" i="1"/>
  <c r="F10" i="1"/>
  <c r="F21" i="1"/>
  <c r="F16" i="1"/>
</calcChain>
</file>

<file path=xl/sharedStrings.xml><?xml version="1.0" encoding="utf-8"?>
<sst xmlns="http://schemas.openxmlformats.org/spreadsheetml/2006/main" count="29" uniqueCount="22">
  <si>
    <t>Last update</t>
  </si>
  <si>
    <t># analyst coverage</t>
  </si>
  <si>
    <t>Recommendation</t>
  </si>
  <si>
    <t>Target price</t>
  </si>
  <si>
    <t>Revenue</t>
  </si>
  <si>
    <t>Growth % vs Previous Year</t>
  </si>
  <si>
    <t>Gross Profit</t>
  </si>
  <si>
    <t>Gross Profit Margin</t>
  </si>
  <si>
    <t>EBIT</t>
  </si>
  <si>
    <t>EBIT Margin</t>
  </si>
  <si>
    <t>Pre-tax profit</t>
  </si>
  <si>
    <t>Net profit</t>
  </si>
  <si>
    <t>Net Profit Margin</t>
  </si>
  <si>
    <t>EPS</t>
  </si>
  <si>
    <t>Source: IR Insight by Nasdaq</t>
  </si>
  <si>
    <t>Metric</t>
  </si>
  <si>
    <t>FY2026 Consensus</t>
  </si>
  <si>
    <t>FY2027 Consensus</t>
  </si>
  <si>
    <t>FY2024 Actual</t>
  </si>
  <si>
    <t>Buy</t>
  </si>
  <si>
    <t>FY2025 Actual</t>
  </si>
  <si>
    <t>FY2028 Consensus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</si>
</sst>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%"/>
    <numFmt numFmtId="167" formatCode="_-* #,##0.0\ _€_-;\-* #,##0.0\ _€_-;_-* &quot;-&quot;?\ _€_-;_-@_-"/>
    <numFmt numFmtId="168" formatCode="_-* #,##0.0&quot;Pts&quot;_-;\-* #,##0.0\ &quot;Pts&quot;_-;_-* &quot;-&quot;\ &quot;Pts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166" fontId="0" fillId="0" borderId="0" xfId="2" applyNumberFormat="1" applyFont="1"/>
    <xf numFmtId="167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168" fontId="2" fillId="0" borderId="0" xfId="2" applyNumberFormat="1" applyFont="1" applyBorder="1"/>
    <xf numFmtId="0" fontId="2" fillId="0" borderId="0" xfId="0" applyFont="1"/>
    <xf numFmtId="166" fontId="2" fillId="0" borderId="0" xfId="2" applyNumberFormat="1" applyFont="1"/>
    <xf numFmtId="14" fontId="3" fillId="2" borderId="0" xfId="1" applyNumberFormat="1" applyFont="1" applyFill="1"/>
    <xf numFmtId="165" fontId="3" fillId="0" borderId="0" xfId="1" applyNumberFormat="1" applyFont="1"/>
    <xf numFmtId="43" fontId="3" fillId="0" borderId="0" xfId="1" applyFont="1"/>
    <xf numFmtId="0" fontId="4" fillId="0" borderId="0" xfId="0" applyFont="1"/>
    <xf numFmtId="168" fontId="2" fillId="0" borderId="0" xfId="2" applyNumberFormat="1" applyFont="1" applyBorder="1" applyAlignment="1">
      <alignment horizontal="left"/>
    </xf>
    <xf numFmtId="164" fontId="3" fillId="2" borderId="0" xfId="1" applyNumberFormat="1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8DB98D-FAEA-4A96-A660-BDBCD3340A19}" name="Table2" displayName="Table2" ref="A6:F23" totalsRowShown="0" headerRowDxfId="1">
  <tableColumns count="6">
    <tableColumn id="1" xr3:uid="{926278D1-2B49-42EE-A325-D70CC8112563}" name="Metric" dataDxfId="0"/>
    <tableColumn id="2" xr3:uid="{FC35C5A4-FC5F-4202-9DB6-B85834A4B908}" name="FY2024 Actual"/>
    <tableColumn id="3" xr3:uid="{817852F1-7581-49CC-A608-1949834DD1EF}" name="FY2025 Actual"/>
    <tableColumn id="4" xr3:uid="{48981A26-4229-491A-AE85-9DF1B1F2820F}" name="FY2026 Consensus"/>
    <tableColumn id="5" xr3:uid="{DD95E354-3AA2-4974-A999-341F6168C9D0}" name="FY2027 Consensus"/>
    <tableColumn id="6" xr3:uid="{686E1546-A473-4557-8C60-B4B67DC8DF04}" name="FY2028 Consensus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93AC8-73EB-4935-8CF2-7EFAD67ACD0E}">
  <dimension ref="A1:F25"/>
  <sheetViews>
    <sheetView tabSelected="1" workbookViewId="0"/>
  </sheetViews>
  <sheetFormatPr defaultRowHeight="15" x14ac:dyDescent="0.25"/>
  <cols>
    <col min="1" max="1" width="24.7109375" bestFit="1" customWidth="1"/>
    <col min="2" max="2" width="17.28515625" customWidth="1"/>
    <col min="3" max="6" width="17.28515625" bestFit="1" customWidth="1"/>
  </cols>
  <sheetData>
    <row r="1" spans="1:6" x14ac:dyDescent="0.25">
      <c r="A1" t="s">
        <v>0</v>
      </c>
      <c r="B1" s="10">
        <v>46318</v>
      </c>
    </row>
    <row r="2" spans="1:6" x14ac:dyDescent="0.25">
      <c r="A2" t="s">
        <v>1</v>
      </c>
      <c r="B2" s="11">
        <v>5</v>
      </c>
    </row>
    <row r="3" spans="1:6" x14ac:dyDescent="0.25">
      <c r="A3" t="s">
        <v>2</v>
      </c>
      <c r="B3" s="15" t="s">
        <v>19</v>
      </c>
    </row>
    <row r="4" spans="1:6" x14ac:dyDescent="0.25">
      <c r="A4" t="s">
        <v>3</v>
      </c>
      <c r="B4" s="12">
        <v>32.799999999999997</v>
      </c>
    </row>
    <row r="6" spans="1:6" x14ac:dyDescent="0.25">
      <c r="A6" t="s">
        <v>15</v>
      </c>
      <c r="B6" s="1" t="s">
        <v>18</v>
      </c>
      <c r="C6" s="1" t="s">
        <v>20</v>
      </c>
      <c r="D6" s="1" t="s">
        <v>16</v>
      </c>
      <c r="E6" s="1" t="s">
        <v>17</v>
      </c>
      <c r="F6" s="1" t="s">
        <v>21</v>
      </c>
    </row>
    <row r="7" spans="1:6" x14ac:dyDescent="0.25">
      <c r="A7" t="s">
        <v>4</v>
      </c>
      <c r="B7" s="2">
        <v>198</v>
      </c>
      <c r="C7" s="2">
        <v>208.1</v>
      </c>
      <c r="D7" s="2">
        <v>210.4</v>
      </c>
      <c r="E7" s="2">
        <v>213.9</v>
      </c>
      <c r="F7" s="2">
        <v>237.6</v>
      </c>
    </row>
    <row r="8" spans="1:6" s="8" customFormat="1" ht="12.75" x14ac:dyDescent="0.2">
      <c r="A8" s="8" t="s">
        <v>5</v>
      </c>
      <c r="B8" s="9">
        <v>0.14318706697459582</v>
      </c>
      <c r="C8" s="9">
        <f t="shared" ref="C8" si="0">C7/B7-1</f>
        <v>5.101010101010095E-2</v>
      </c>
      <c r="D8" s="9">
        <f t="shared" ref="D8" si="1">D7/C7-1</f>
        <v>1.1052378664103912E-2</v>
      </c>
      <c r="E8" s="9">
        <f t="shared" ref="E8" si="2">E7/D7-1</f>
        <v>1.6634980988593062E-2</v>
      </c>
      <c r="F8" s="9">
        <f t="shared" ref="F8" si="3">F7/E7-1</f>
        <v>0.1107994389901823</v>
      </c>
    </row>
    <row r="9" spans="1:6" x14ac:dyDescent="0.25">
      <c r="A9" t="s">
        <v>6</v>
      </c>
      <c r="B9" s="2">
        <v>143.05500000000001</v>
      </c>
      <c r="C9" s="2">
        <f>C7*C11</f>
        <v>147.23075</v>
      </c>
      <c r="D9" s="2">
        <f>D7*D11</f>
        <v>145.30224000000001</v>
      </c>
      <c r="E9" s="2">
        <f>E7*E11</f>
        <v>147.63378</v>
      </c>
      <c r="F9" s="2">
        <f>F7*F11</f>
        <v>165.51215999999999</v>
      </c>
    </row>
    <row r="10" spans="1:6" s="8" customFormat="1" ht="12.75" x14ac:dyDescent="0.2">
      <c r="A10" s="8" t="s">
        <v>5</v>
      </c>
      <c r="B10" s="9">
        <v>0.1850109840590326</v>
      </c>
      <c r="C10" s="9">
        <f t="shared" ref="C10" si="4">C9/B9-1</f>
        <v>2.9189822096396423E-2</v>
      </c>
      <c r="D10" s="9">
        <f t="shared" ref="D10" si="5">D9/C9-1</f>
        <v>-1.3098554479957447E-2</v>
      </c>
      <c r="E10" s="9">
        <f t="shared" ref="E10" si="6">E9/D9-1</f>
        <v>1.6046139412578819E-2</v>
      </c>
      <c r="F10" s="9">
        <f t="shared" ref="F10" si="7">F9/E9-1</f>
        <v>0.12109952071944496</v>
      </c>
    </row>
    <row r="11" spans="1:6" x14ac:dyDescent="0.25">
      <c r="A11" t="s">
        <v>7</v>
      </c>
      <c r="B11" s="3">
        <v>0.72250000000000003</v>
      </c>
      <c r="C11" s="3">
        <v>0.70750000000000002</v>
      </c>
      <c r="D11" s="3">
        <v>0.69059999999999999</v>
      </c>
      <c r="E11" s="3">
        <v>0.69020000000000004</v>
      </c>
      <c r="F11" s="3">
        <v>0.6966</v>
      </c>
    </row>
    <row r="12" spans="1:6" s="8" customFormat="1" ht="12.75" x14ac:dyDescent="0.2">
      <c r="A12" s="8" t="s">
        <v>5</v>
      </c>
      <c r="B12" s="14">
        <v>2.5500000000000078</v>
      </c>
      <c r="C12" s="7">
        <f t="shared" ref="C12" si="8">(C11-B11)*100</f>
        <v>-1.5000000000000013</v>
      </c>
      <c r="D12" s="7">
        <f t="shared" ref="D12" si="9">(D11-C11)*100</f>
        <v>-1.6900000000000026</v>
      </c>
      <c r="E12" s="7">
        <f t="shared" ref="E12" si="10">(E11-D11)*100</f>
        <v>-3.9999999999995595E-2</v>
      </c>
      <c r="F12" s="7">
        <f t="shared" ref="F12" si="11">(F11-E11)*100</f>
        <v>0.63999999999999613</v>
      </c>
    </row>
    <row r="13" spans="1:6" x14ac:dyDescent="0.25">
      <c r="A13" t="s">
        <v>8</v>
      </c>
      <c r="B13" s="2">
        <v>45</v>
      </c>
      <c r="C13" s="2">
        <v>43.3</v>
      </c>
      <c r="D13" s="2">
        <v>34.6</v>
      </c>
      <c r="E13" s="2">
        <v>37.299999999999997</v>
      </c>
      <c r="F13" s="2">
        <v>48.4</v>
      </c>
    </row>
    <row r="14" spans="1:6" s="8" customFormat="1" ht="12.75" x14ac:dyDescent="0.2">
      <c r="A14" s="8" t="s">
        <v>5</v>
      </c>
      <c r="B14" s="9">
        <v>9.4890510948905105E-2</v>
      </c>
      <c r="C14" s="9">
        <f t="shared" ref="C14" si="12">C13/B13-1</f>
        <v>-3.7777777777777799E-2</v>
      </c>
      <c r="D14" s="9">
        <f t="shared" ref="D14" si="13">D13/C13-1</f>
        <v>-0.2009237875288683</v>
      </c>
      <c r="E14" s="9">
        <f t="shared" ref="E14" si="14">E13/D13-1</f>
        <v>7.8034682080924789E-2</v>
      </c>
      <c r="F14" s="9">
        <f t="shared" ref="F14" si="15">F13/E13-1</f>
        <v>0.2975871313672922</v>
      </c>
    </row>
    <row r="15" spans="1:6" x14ac:dyDescent="0.25">
      <c r="A15" t="s">
        <v>9</v>
      </c>
      <c r="B15" s="3">
        <v>0.22727272727272727</v>
      </c>
      <c r="C15" s="3">
        <f>C13/C7</f>
        <v>0.20807304180682362</v>
      </c>
      <c r="D15" s="3">
        <f>D13/D7</f>
        <v>0.1644486692015209</v>
      </c>
      <c r="E15" s="3">
        <f>E13/E7</f>
        <v>0.17438055165965402</v>
      </c>
      <c r="F15" s="3">
        <f>F13/F7</f>
        <v>0.20370370370370369</v>
      </c>
    </row>
    <row r="16" spans="1:6" s="8" customFormat="1" ht="12.75" x14ac:dyDescent="0.2">
      <c r="A16" s="8" t="s">
        <v>5</v>
      </c>
      <c r="B16" s="7">
        <v>-1.0025194205332792</v>
      </c>
      <c r="C16" s="7">
        <f t="shared" ref="C16" si="16">(C15-B15)*100</f>
        <v>-1.9199685465903644</v>
      </c>
      <c r="D16" s="7">
        <f t="shared" ref="D16" si="17">(D15-C15)*100</f>
        <v>-4.3624372605302719</v>
      </c>
      <c r="E16" s="7">
        <f t="shared" ref="E16" si="18">(E15-D15)*100</f>
        <v>0.99318824581331178</v>
      </c>
      <c r="F16" s="7">
        <f t="shared" ref="F16" si="19">(F15-E15)*100</f>
        <v>2.9323152044049672</v>
      </c>
    </row>
    <row r="17" spans="1:6" x14ac:dyDescent="0.25">
      <c r="A17" t="s">
        <v>10</v>
      </c>
      <c r="B17" s="2">
        <v>46</v>
      </c>
      <c r="C17" s="2">
        <v>43.1</v>
      </c>
      <c r="D17" s="2">
        <v>32.299999999999997</v>
      </c>
      <c r="E17" s="2">
        <v>36.700000000000003</v>
      </c>
      <c r="F17" s="2">
        <v>48.7</v>
      </c>
    </row>
    <row r="18" spans="1:6" x14ac:dyDescent="0.25">
      <c r="A18" t="s">
        <v>11</v>
      </c>
      <c r="B18" s="2">
        <v>42.9</v>
      </c>
      <c r="C18" s="2">
        <v>38.6</v>
      </c>
      <c r="D18" s="2">
        <v>32.200000000000003</v>
      </c>
      <c r="E18" s="2">
        <v>32.9</v>
      </c>
      <c r="F18" s="2">
        <v>42.5</v>
      </c>
    </row>
    <row r="19" spans="1:6" s="8" customFormat="1" ht="12.75" x14ac:dyDescent="0.2">
      <c r="A19" s="8" t="s">
        <v>5</v>
      </c>
      <c r="B19" s="9">
        <v>0.16260162601626016</v>
      </c>
      <c r="C19" s="9">
        <f t="shared" ref="C19" si="20">C18/B18-1</f>
        <v>-0.10023310023310017</v>
      </c>
      <c r="D19" s="9">
        <f t="shared" ref="D19" si="21">D18/C18-1</f>
        <v>-0.16580310880829008</v>
      </c>
      <c r="E19" s="9">
        <f t="shared" ref="E19" si="22">E18/D18-1</f>
        <v>2.1739130434782483E-2</v>
      </c>
      <c r="F19" s="9">
        <f t="shared" ref="F19" si="23">F18/E18-1</f>
        <v>0.29179331306990886</v>
      </c>
    </row>
    <row r="20" spans="1:6" x14ac:dyDescent="0.25">
      <c r="A20" t="s">
        <v>12</v>
      </c>
      <c r="B20" s="3">
        <v>0.21666666666666665</v>
      </c>
      <c r="C20" s="3">
        <f>C18/C7</f>
        <v>0.18548774627582895</v>
      </c>
      <c r="D20" s="3">
        <f>D18/D7</f>
        <v>0.15304182509505704</v>
      </c>
      <c r="E20" s="3">
        <f>E18/E7</f>
        <v>0.15381019167835436</v>
      </c>
      <c r="F20" s="3">
        <f>F18/F7</f>
        <v>0.17887205387205388</v>
      </c>
    </row>
    <row r="21" spans="1:6" s="8" customFormat="1" ht="12.75" x14ac:dyDescent="0.2">
      <c r="A21" s="8" t="s">
        <v>5</v>
      </c>
      <c r="B21" s="7">
        <v>0.36181678214010637</v>
      </c>
      <c r="C21" s="7">
        <f t="shared" ref="C21" si="24">(C20-B20)*100</f>
        <v>-3.1178920390837694</v>
      </c>
      <c r="D21" s="7">
        <f t="shared" ref="D21" si="25">(D20-C20)*100</f>
        <v>-3.2445921180771915</v>
      </c>
      <c r="E21" s="7">
        <f t="shared" ref="E21" si="26">(E20-D20)*100</f>
        <v>7.6836658329731966E-2</v>
      </c>
      <c r="F21" s="7">
        <f t="shared" ref="F21" si="27">(F20-E20)*100</f>
        <v>2.506186219369952</v>
      </c>
    </row>
    <row r="22" spans="1:6" x14ac:dyDescent="0.25">
      <c r="A22" t="s">
        <v>13</v>
      </c>
      <c r="B22" s="5">
        <v>3.02</v>
      </c>
      <c r="C22" s="6">
        <v>2.73</v>
      </c>
      <c r="D22" s="6">
        <v>2.2000000000000002</v>
      </c>
      <c r="E22" s="6">
        <v>2.41</v>
      </c>
      <c r="F22" s="6">
        <v>3.09</v>
      </c>
    </row>
    <row r="23" spans="1:6" s="8" customFormat="1" ht="12.75" x14ac:dyDescent="0.2">
      <c r="A23" s="8" t="s">
        <v>5</v>
      </c>
      <c r="B23" s="9">
        <v>0.13962264150943393</v>
      </c>
      <c r="C23" s="9">
        <f t="shared" ref="C23" si="28">C22/B22-1</f>
        <v>-9.6026490066225212E-2</v>
      </c>
      <c r="D23" s="9">
        <f t="shared" ref="D23" si="29">D22/C22-1</f>
        <v>-0.19413919413919412</v>
      </c>
      <c r="E23" s="9">
        <f t="shared" ref="E23" si="30">E22/D22-1</f>
        <v>9.5454545454545459E-2</v>
      </c>
      <c r="F23" s="9">
        <f t="shared" ref="F23" si="31">F22/E22-1</f>
        <v>0.2821576763485476</v>
      </c>
    </row>
    <row r="24" spans="1:6" x14ac:dyDescent="0.25">
      <c r="C24" s="4"/>
      <c r="D24" s="4"/>
      <c r="E24" s="4"/>
      <c r="F24" s="4"/>
    </row>
    <row r="25" spans="1:6" x14ac:dyDescent="0.25">
      <c r="A25" s="13" t="s">
        <v>14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A61B5C2FD7124D960673DABBBD4BA3" ma:contentTypeVersion="17" ma:contentTypeDescription="Create a new document." ma:contentTypeScope="" ma:versionID="fac69252b87703aa0fb6e31da34c96c9">
  <xsd:schema xmlns:xsd="http://www.w3.org/2001/XMLSchema" xmlns:xs="http://www.w3.org/2001/XMLSchema" xmlns:p="http://schemas.microsoft.com/office/2006/metadata/properties" xmlns:ns2="e2d5040f-5d90-4fb0-ad11-09ebc19a693e" xmlns:ns3="6891eaf3-0255-40e5-a27b-916cda26936c" targetNamespace="http://schemas.microsoft.com/office/2006/metadata/properties" ma:root="true" ma:fieldsID="c849de6516ab2a86a6795ff5f95dc240" ns2:_="" ns3:_="">
    <xsd:import namespace="e2d5040f-5d90-4fb0-ad11-09ebc19a693e"/>
    <xsd:import namespace="6891eaf3-0255-40e5-a27b-916cda2693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5040f-5d90-4fb0-ad11-09ebc19a69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a6ff021-2c53-4397-b260-0b994214cc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1eaf3-0255-40e5-a27b-916cda26936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6bf17d-376c-490a-91c7-e6890b942eab}" ma:internalName="TaxCatchAll" ma:showField="CatchAllData" ma:web="6891eaf3-0255-40e5-a27b-916cda2693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91eaf3-0255-40e5-a27b-916cda26936c" xsi:nil="true"/>
    <lcf76f155ced4ddcb4097134ff3c332f xmlns="e2d5040f-5d90-4fb0-ad11-09ebc19a693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8E7F7C-1B27-4327-9612-1FF6871743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A1C9A0-BF84-48DD-B580-DA3F21C16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d5040f-5d90-4fb0-ad11-09ebc19a693e"/>
    <ds:schemaRef ds:uri="6891eaf3-0255-40e5-a27b-916cda2693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6CFC76-8491-418C-8A9C-0D3E76915E2F}">
  <ds:schemaRefs>
    <ds:schemaRef ds:uri="http://schemas.microsoft.com/office/2006/metadata/properties"/>
    <ds:schemaRef ds:uri="http://schemas.microsoft.com/office/infopath/2007/PartnerControls"/>
    <ds:schemaRef ds:uri="6891eaf3-0255-40e5-a27b-916cda26936c"/>
    <ds:schemaRef ds:uri="e2d5040f-5d90-4fb0-ad11-09ebc19a69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WIT, Veerle</dc:creator>
  <cp:keywords/>
  <dc:description/>
  <cp:lastModifiedBy>PIRENNE, Romain</cp:lastModifiedBy>
  <cp:revision/>
  <dcterms:created xsi:type="dcterms:W3CDTF">2022-09-05T08:05:47Z</dcterms:created>
  <dcterms:modified xsi:type="dcterms:W3CDTF">2026-10-23T14:22:34Z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0x01010077A61B5C2FD7124D960673DABBBD4BA3</vt:lpwstr>
  </property>
  <property fmtid="{D5CDD505-2E9C-101B-9397-08002B2CF9AE}" pid="3" name="MediaServiceImageTags">
    <vt:lpwstr/>
  </property>
</Properties>
</file>